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estBras - Victor\Documents\Arquivos - Investbras\Boletins Investbras\2017\Boletins Março 2017\"/>
    </mc:Choice>
  </mc:AlternateContent>
  <bookViews>
    <workbookView xWindow="0" yWindow="0" windowWidth="20490" windowHeight="775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12" i="1" l="1"/>
  <c r="I11" i="1"/>
  <c r="I10" i="1"/>
  <c r="I9" i="1"/>
  <c r="I8" i="1"/>
  <c r="I7" i="1"/>
  <c r="C24" i="1"/>
  <c r="C23" i="1"/>
  <c r="C7" i="1" l="1"/>
  <c r="C8" i="1"/>
  <c r="C9" i="1"/>
  <c r="C10" i="1"/>
  <c r="C11" i="1"/>
  <c r="C12" i="1"/>
  <c r="C13" i="1"/>
  <c r="F13" i="1" s="1"/>
  <c r="C18" i="1"/>
  <c r="C19" i="1"/>
  <c r="C20" i="1"/>
  <c r="C21" i="1"/>
  <c r="C22" i="1"/>
  <c r="C30" i="1"/>
  <c r="C32" i="1"/>
  <c r="I18" i="1" l="1"/>
  <c r="L25" i="1" l="1"/>
  <c r="I24" i="1"/>
  <c r="L24" i="1" s="1"/>
  <c r="I31" i="1" l="1"/>
  <c r="I29" i="1"/>
  <c r="C31" i="1"/>
  <c r="F23" i="1"/>
  <c r="F24" i="1"/>
  <c r="F12" i="1" l="1"/>
  <c r="F11" i="1"/>
  <c r="F10" i="1"/>
  <c r="F9" i="1"/>
  <c r="F8" i="1"/>
  <c r="F7" i="1"/>
  <c r="F31" i="1" l="1"/>
  <c r="F30" i="1"/>
  <c r="L9" i="1" l="1"/>
  <c r="I26" i="1" l="1"/>
  <c r="L29" i="1" l="1"/>
  <c r="F32" i="1"/>
  <c r="L26" i="1"/>
  <c r="F22" i="1"/>
  <c r="F21" i="1"/>
  <c r="F20" i="1"/>
  <c r="F19" i="1"/>
  <c r="F18" i="1"/>
  <c r="L12" i="1"/>
  <c r="L11" i="1"/>
  <c r="L10" i="1"/>
  <c r="L8" i="1"/>
  <c r="L7" i="1"/>
  <c r="I19" i="1" l="1"/>
  <c r="L31" i="1" l="1"/>
  <c r="L19" i="1"/>
  <c r="L18" i="1"/>
  <c r="I30" i="1" l="1"/>
  <c r="L30" i="1" s="1"/>
  <c r="B16" i="2" l="1"/>
  <c r="P9" i="2" l="1"/>
  <c r="C4" i="2"/>
  <c r="B4" i="2"/>
</calcChain>
</file>

<file path=xl/sharedStrings.xml><?xml version="1.0" encoding="utf-8"?>
<sst xmlns="http://schemas.openxmlformats.org/spreadsheetml/2006/main" count="84" uniqueCount="59">
  <si>
    <t>BOLETIM DE FECHAMENTO INVESTBRAS</t>
  </si>
  <si>
    <t>PREGÃO</t>
  </si>
  <si>
    <t>CAFÉ NY - THE ICE - CENTS/LB</t>
  </si>
  <si>
    <t>CAFÉ BM&amp;F - DOLAR / SC</t>
  </si>
  <si>
    <t>ATIVO</t>
  </si>
  <si>
    <t>Dif</t>
  </si>
  <si>
    <t>Ultimo</t>
  </si>
  <si>
    <t>Anterior</t>
  </si>
  <si>
    <t>%</t>
  </si>
  <si>
    <t>BOI BM&amp;F FUTURO - REAIS / @</t>
  </si>
  <si>
    <t>CAFÉ ROBUSTA EM LONDRES - DOLAR / TON</t>
  </si>
  <si>
    <t>MILHO BM&amp;F FUTURO REAIS / SC</t>
  </si>
  <si>
    <t>SOJA BM&amp;F FUTURO - DOLAR / SC</t>
  </si>
  <si>
    <t>FINANCEIROS</t>
  </si>
  <si>
    <t>IBOV</t>
  </si>
  <si>
    <t>DOL COM</t>
  </si>
  <si>
    <t>DowJones</t>
  </si>
  <si>
    <t>OBS: Dow Jones sujeito a alteração</t>
  </si>
  <si>
    <t>AÇÕES INDICE BOVESPA - MAIORES ALTAS</t>
  </si>
  <si>
    <t>AÇÕES INDICE BOVESPA - MAIORES  BAIXAS</t>
  </si>
  <si>
    <t>KCK7</t>
  </si>
  <si>
    <t>KCN7</t>
  </si>
  <si>
    <t xml:space="preserve">Dol a Vista  </t>
  </si>
  <si>
    <t>Curva 20-04-16</t>
  </si>
  <si>
    <t>resultado regra de 3</t>
  </si>
  <si>
    <t>Dias</t>
  </si>
  <si>
    <t>Pts</t>
  </si>
  <si>
    <t>KCU7</t>
  </si>
  <si>
    <t>KCZ7</t>
  </si>
  <si>
    <t>ICFU17</t>
  </si>
  <si>
    <t>BGIK17</t>
  </si>
  <si>
    <t>KCH8</t>
  </si>
  <si>
    <t>ICFZ17</t>
  </si>
  <si>
    <t>KCK8</t>
  </si>
  <si>
    <t>SJCK17</t>
  </si>
  <si>
    <t>CCMK17</t>
  </si>
  <si>
    <t>BGIJ17</t>
  </si>
  <si>
    <t>BGIH17</t>
  </si>
  <si>
    <t>BGIV17</t>
  </si>
  <si>
    <t>RCH17</t>
  </si>
  <si>
    <t>ICFU18</t>
  </si>
  <si>
    <t>ICFZ18</t>
  </si>
  <si>
    <t>SJCN17</t>
  </si>
  <si>
    <t>CCMU17</t>
  </si>
  <si>
    <t>ICFK17</t>
  </si>
  <si>
    <t>BGIM17</t>
  </si>
  <si>
    <t>BGIX17</t>
  </si>
  <si>
    <t>ICFN17</t>
  </si>
  <si>
    <t>SJCX17</t>
  </si>
  <si>
    <t>RCK17</t>
  </si>
  <si>
    <t>KCN8</t>
  </si>
  <si>
    <t>BGIN17</t>
  </si>
  <si>
    <t>CCMX17</t>
  </si>
  <si>
    <t>USIM5</t>
  </si>
  <si>
    <t>CSNA3</t>
  </si>
  <si>
    <t>SMLE3</t>
  </si>
  <si>
    <t>ELET3</t>
  </si>
  <si>
    <t>FIBR3</t>
  </si>
  <si>
    <t>KLBN11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</si>
</sst>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00_-;\-* #,##0.0000_-;_-* &quot;-&quot;??_-;_-@_-"/>
    <numFmt numFmtId="165" formatCode="#,##0.00_ ;[Red]\-#,##0.00\ "/>
    <numFmt numFmtId="166" formatCode="#,##0.0000_ ;[Red]\-#,##0.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6">
    <xf numFmtId="0" fontId="0" fillId="0" borderId="0" xfId="0"/>
    <xf numFmtId="165" fontId="7" fillId="0" borderId="0" xfId="3" applyNumberFormat="1" applyFont="1" applyBorder="1"/>
    <xf numFmtId="0" fontId="0" fillId="0" borderId="0" xfId="0"/>
    <xf numFmtId="0" fontId="0" fillId="2" borderId="0" xfId="0" applyFill="1"/>
    <xf numFmtId="43" fontId="1" fillId="2" borderId="0" xfId="3" applyFont="1" applyFill="1"/>
    <xf numFmtId="10" fontId="1" fillId="2" borderId="0" xfId="1" applyNumberFormat="1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43" fontId="1" fillId="0" borderId="0" xfId="3" applyFont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43" fontId="1" fillId="0" borderId="0" xfId="3" applyFont="1" applyBorder="1"/>
    <xf numFmtId="10" fontId="1" fillId="0" borderId="0" xfId="1" applyNumberFormat="1" applyFont="1" applyBorder="1"/>
    <xf numFmtId="0" fontId="0" fillId="2" borderId="0" xfId="0" applyFill="1" applyBorder="1"/>
    <xf numFmtId="43" fontId="1" fillId="2" borderId="0" xfId="3" applyFont="1" applyFill="1" applyBorder="1"/>
    <xf numFmtId="10" fontId="1" fillId="2" borderId="0" xfId="1" applyNumberFormat="1" applyFont="1" applyFill="1" applyBorder="1"/>
    <xf numFmtId="165" fontId="1" fillId="0" borderId="0" xfId="3" applyNumberFormat="1" applyFont="1" applyBorder="1"/>
    <xf numFmtId="165" fontId="0" fillId="0" borderId="0" xfId="0" applyNumberFormat="1" applyBorder="1"/>
    <xf numFmtId="165" fontId="0" fillId="2" borderId="0" xfId="0" applyNumberFormat="1" applyFill="1" applyBorder="1"/>
    <xf numFmtId="165" fontId="1" fillId="2" borderId="0" xfId="3" applyNumberFormat="1" applyFont="1" applyFill="1" applyBorder="1"/>
    <xf numFmtId="0" fontId="0" fillId="0" borderId="0" xfId="0" applyFill="1" applyBorder="1"/>
    <xf numFmtId="165" fontId="3" fillId="0" borderId="0" xfId="3" applyNumberFormat="1" applyFont="1" applyBorder="1"/>
    <xf numFmtId="165" fontId="3" fillId="0" borderId="0" xfId="0" applyNumberFormat="1" applyFont="1" applyBorder="1"/>
    <xf numFmtId="10" fontId="3" fillId="0" borderId="0" xfId="1" applyNumberFormat="1" applyFont="1"/>
    <xf numFmtId="165" fontId="0" fillId="0" borderId="0" xfId="0" applyNumberFormat="1"/>
    <xf numFmtId="10" fontId="2" fillId="0" borderId="0" xfId="3" applyNumberFormat="1" applyFont="1"/>
    <xf numFmtId="10" fontId="6" fillId="0" borderId="0" xfId="3" applyNumberFormat="1" applyFont="1"/>
    <xf numFmtId="43" fontId="1" fillId="0" borderId="0" xfId="3" applyFont="1" applyFill="1"/>
    <xf numFmtId="43" fontId="1" fillId="0" borderId="0" xfId="3" applyFont="1" applyFill="1" applyBorder="1"/>
    <xf numFmtId="10" fontId="1" fillId="0" borderId="0" xfId="1" applyNumberFormat="1" applyFont="1" applyFill="1" applyBorder="1"/>
    <xf numFmtId="9" fontId="1" fillId="0" borderId="0" xfId="1" applyFont="1" applyBorder="1"/>
    <xf numFmtId="0" fontId="0" fillId="0" borderId="0" xfId="0" applyFont="1" applyBorder="1"/>
    <xf numFmtId="43" fontId="0" fillId="0" borderId="0" xfId="3" applyNumberFormat="1" applyFont="1" applyBorder="1"/>
    <xf numFmtId="0" fontId="0" fillId="0" borderId="0" xfId="0" applyFont="1" applyFill="1" applyBorder="1"/>
    <xf numFmtId="10" fontId="1" fillId="0" borderId="0" xfId="1" applyNumberFormat="1" applyFont="1" applyBorder="1"/>
    <xf numFmtId="10" fontId="7" fillId="0" borderId="0" xfId="1" applyNumberFormat="1" applyFont="1"/>
    <xf numFmtId="0" fontId="0" fillId="0" borderId="0" xfId="0" applyFill="1" applyBorder="1"/>
    <xf numFmtId="0" fontId="5" fillId="0" borderId="0" xfId="0" applyFont="1" applyBorder="1"/>
    <xf numFmtId="0" fontId="4" fillId="0" borderId="0" xfId="2" applyBorder="1" applyAlignment="1" applyProtection="1"/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3" applyNumberFormat="1" applyFont="1" applyBorder="1"/>
    <xf numFmtId="43" fontId="0" fillId="0" borderId="0" xfId="3" applyFont="1" applyFill="1" applyBorder="1"/>
    <xf numFmtId="43" fontId="0" fillId="0" borderId="0" xfId="3" applyFont="1" applyFill="1"/>
    <xf numFmtId="165" fontId="8" fillId="0" borderId="0" xfId="3" applyNumberFormat="1" applyFont="1" applyFill="1" applyBorder="1"/>
    <xf numFmtId="0" fontId="3" fillId="0" borderId="0" xfId="0" applyFont="1" applyBorder="1"/>
    <xf numFmtId="43" fontId="0" fillId="0" borderId="0" xfId="3" applyFont="1" applyBorder="1"/>
    <xf numFmtId="4" fontId="0" fillId="0" borderId="0" xfId="0" applyNumberFormat="1"/>
    <xf numFmtId="165" fontId="9" fillId="0" borderId="0" xfId="3" applyNumberFormat="1" applyFont="1" applyBorder="1"/>
    <xf numFmtId="0" fontId="3" fillId="0" borderId="0" xfId="0" applyFont="1" applyFill="1" applyBorder="1"/>
    <xf numFmtId="165" fontId="9" fillId="0" borderId="0" xfId="0" applyNumberFormat="1" applyFont="1" applyBorder="1"/>
    <xf numFmtId="10" fontId="7" fillId="0" borderId="0" xfId="1" quotePrefix="1" applyNumberFormat="1" applyFont="1"/>
    <xf numFmtId="166" fontId="7" fillId="0" borderId="0" xfId="3" applyNumberFormat="1" applyFont="1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</cellXfs>
  <cellStyles count="4">
    <cellStyle name="Hiperlink" xfId="2" builtinId="8"/>
    <cellStyle name="Normal" xfId="0" builtinId="0"/>
    <cellStyle name="Porcentagem" xfId="1" builtinId="5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609601</xdr:colOff>
      <xdr:row>0</xdr:row>
      <xdr:rowOff>94156</xdr:rowOff>
    </xdr:from>
    <xdr:to>
      <xdr:col>11</xdr:col>
      <xdr:colOff>419100</xdr:colOff>
      <xdr:row>3</xdr:row>
      <xdr:rowOff>53857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6" y="94156"/>
          <a:ext cx="2619374" cy="578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zoomScaleNormal="100" workbookViewId="0">
      <selection activeCell="N36" sqref="N36"/>
    </sheetView>
  </sheetViews>
  <sheetFormatPr defaultRowHeight="15" x14ac:dyDescent="0.25"/>
  <cols>
    <col min="1" max="1" width="2" customWidth="1"/>
    <col min="2" max="2" width="8.42578125" customWidth="1"/>
    <col min="3" max="3" width="9.140625" style="2" customWidth="1"/>
    <col min="4" max="4" width="11.5703125" style="2" customWidth="1"/>
    <col min="5" max="5" width="11.5703125" customWidth="1"/>
    <col min="6" max="6" width="7.85546875" customWidth="1"/>
    <col min="7" max="7" width="7" customWidth="1"/>
    <col min="8" max="8" width="9.85546875" customWidth="1"/>
    <col min="9" max="9" width="9.140625" customWidth="1"/>
    <col min="10" max="11" width="11.5703125" customWidth="1"/>
    <col min="12" max="12" width="7.7109375" customWidth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.75" x14ac:dyDescent="0.3">
      <c r="A2" s="6"/>
      <c r="B2" s="3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6"/>
      <c r="B3" s="6" t="s">
        <v>1</v>
      </c>
      <c r="C3" s="55">
        <v>42821</v>
      </c>
      <c r="D3" s="55"/>
      <c r="E3" s="6"/>
      <c r="F3" s="6"/>
      <c r="G3" s="6"/>
      <c r="H3" s="6"/>
      <c r="I3" s="6"/>
      <c r="J3" s="6"/>
      <c r="K3" s="6"/>
      <c r="L3" s="6"/>
    </row>
    <row r="4" spans="1:12" x14ac:dyDescent="0.25">
      <c r="A4" s="6"/>
      <c r="B4" s="6"/>
      <c r="C4" s="6"/>
      <c r="D4" s="46"/>
      <c r="F4" s="37"/>
      <c r="G4" s="6"/>
      <c r="H4" s="6"/>
      <c r="I4" s="6"/>
      <c r="J4" s="6"/>
      <c r="K4" s="6"/>
      <c r="L4" s="6"/>
    </row>
    <row r="5" spans="1:12" x14ac:dyDescent="0.25">
      <c r="B5" s="12" t="s">
        <v>2</v>
      </c>
      <c r="C5" s="12"/>
      <c r="D5" s="12"/>
      <c r="E5" s="12"/>
      <c r="F5" s="12"/>
      <c r="G5" s="12"/>
      <c r="H5" s="12"/>
      <c r="I5" s="13" t="s">
        <v>3</v>
      </c>
      <c r="J5" s="13"/>
      <c r="K5" s="13"/>
      <c r="L5" s="14"/>
    </row>
    <row r="6" spans="1:12" x14ac:dyDescent="0.25">
      <c r="B6" s="6" t="s">
        <v>4</v>
      </c>
      <c r="C6" s="54" t="s">
        <v>5</v>
      </c>
      <c r="D6" s="54" t="s">
        <v>6</v>
      </c>
      <c r="E6" s="7" t="s">
        <v>7</v>
      </c>
      <c r="F6" s="7" t="s">
        <v>8</v>
      </c>
      <c r="G6" s="6"/>
      <c r="H6" s="6" t="s">
        <v>4</v>
      </c>
      <c r="I6" s="8" t="s">
        <v>5</v>
      </c>
      <c r="J6" s="8" t="s">
        <v>6</v>
      </c>
      <c r="K6" s="8" t="s">
        <v>7</v>
      </c>
      <c r="L6" s="9" t="s">
        <v>8</v>
      </c>
    </row>
    <row r="7" spans="1:12" x14ac:dyDescent="0.25">
      <c r="B7" s="6" t="s">
        <v>20</v>
      </c>
      <c r="C7" s="1">
        <f t="shared" ref="C7:C12" si="0">D7-E7</f>
        <v>1.5999999999999943</v>
      </c>
      <c r="D7" s="44">
        <v>139.19999999999999</v>
      </c>
      <c r="E7" s="44">
        <v>137.6</v>
      </c>
      <c r="F7" s="33">
        <f t="shared" ref="F7:F12" si="1">C7/E7</f>
        <v>1.1627906976744146E-2</v>
      </c>
      <c r="G7" s="11"/>
      <c r="H7" s="35" t="s">
        <v>44</v>
      </c>
      <c r="I7" s="1">
        <f t="shared" ref="I7:I8" si="2">J7-K7</f>
        <v>2.0999999999999943</v>
      </c>
      <c r="J7" s="43">
        <v>166.15</v>
      </c>
      <c r="K7" s="43">
        <v>164.05</v>
      </c>
      <c r="L7" s="33">
        <f t="shared" ref="L7:L9" si="3">I7/K7</f>
        <v>1.2800975312404719E-2</v>
      </c>
    </row>
    <row r="8" spans="1:12" x14ac:dyDescent="0.25">
      <c r="B8" s="6" t="s">
        <v>21</v>
      </c>
      <c r="C8" s="1">
        <f t="shared" si="0"/>
        <v>1.5500000000000114</v>
      </c>
      <c r="D8" s="44">
        <v>141.55000000000001</v>
      </c>
      <c r="E8" s="44">
        <v>140</v>
      </c>
      <c r="F8" s="33">
        <f t="shared" si="1"/>
        <v>1.1071428571428652E-2</v>
      </c>
      <c r="G8" s="11"/>
      <c r="H8" s="35" t="s">
        <v>47</v>
      </c>
      <c r="I8" s="1">
        <f t="shared" si="2"/>
        <v>2.0500000000000114</v>
      </c>
      <c r="J8" s="43">
        <v>168.5</v>
      </c>
      <c r="K8" s="43">
        <v>166.45</v>
      </c>
      <c r="L8" s="33">
        <f t="shared" si="3"/>
        <v>1.2316010814058346E-2</v>
      </c>
    </row>
    <row r="9" spans="1:12" x14ac:dyDescent="0.25">
      <c r="B9" s="6" t="s">
        <v>27</v>
      </c>
      <c r="C9" s="1">
        <f t="shared" si="0"/>
        <v>1.5</v>
      </c>
      <c r="D9" s="44">
        <v>143.9</v>
      </c>
      <c r="E9" s="44">
        <v>142.4</v>
      </c>
      <c r="F9" s="33">
        <f t="shared" si="1"/>
        <v>1.0533707865168539E-2</v>
      </c>
      <c r="G9" s="11"/>
      <c r="H9" s="35" t="s">
        <v>29</v>
      </c>
      <c r="I9" s="1">
        <f>J9-K9</f>
        <v>2.0500000000000114</v>
      </c>
      <c r="J9" s="43">
        <v>171.25</v>
      </c>
      <c r="K9" s="43">
        <v>169.2</v>
      </c>
      <c r="L9" s="33">
        <f t="shared" si="3"/>
        <v>1.2115839243498886E-2</v>
      </c>
    </row>
    <row r="10" spans="1:12" x14ac:dyDescent="0.25">
      <c r="B10" s="6" t="s">
        <v>28</v>
      </c>
      <c r="C10" s="1">
        <f t="shared" si="0"/>
        <v>1.5</v>
      </c>
      <c r="D10" s="44">
        <v>147.19999999999999</v>
      </c>
      <c r="E10" s="44">
        <v>145.69999999999999</v>
      </c>
      <c r="F10" s="33">
        <f t="shared" si="1"/>
        <v>1.0295126973232671E-2</v>
      </c>
      <c r="G10" s="11"/>
      <c r="H10" s="35" t="s">
        <v>32</v>
      </c>
      <c r="I10" s="1">
        <f>J10-K10</f>
        <v>2</v>
      </c>
      <c r="J10" s="43">
        <v>176.85</v>
      </c>
      <c r="K10" s="43">
        <v>174.85</v>
      </c>
      <c r="L10" s="33">
        <f>I10/K10</f>
        <v>1.1438375750643409E-2</v>
      </c>
    </row>
    <row r="11" spans="1:12" x14ac:dyDescent="0.25">
      <c r="B11" s="6" t="s">
        <v>31</v>
      </c>
      <c r="C11" s="1">
        <f t="shared" si="0"/>
        <v>1.5</v>
      </c>
      <c r="D11" s="44">
        <v>150.4</v>
      </c>
      <c r="E11" s="44">
        <v>148.9</v>
      </c>
      <c r="F11" s="33">
        <f t="shared" si="1"/>
        <v>1.0073875083948958E-2</v>
      </c>
      <c r="G11" s="11"/>
      <c r="H11" s="35" t="s">
        <v>40</v>
      </c>
      <c r="I11" s="1">
        <f>J11-K11</f>
        <v>2.1999999999999886</v>
      </c>
      <c r="J11" s="43">
        <v>179.35</v>
      </c>
      <c r="K11" s="43">
        <v>177.15</v>
      </c>
      <c r="L11" s="33">
        <f>I11/K11</f>
        <v>1.2418854078464513E-2</v>
      </c>
    </row>
    <row r="12" spans="1:12" x14ac:dyDescent="0.25">
      <c r="B12" s="6" t="s">
        <v>33</v>
      </c>
      <c r="C12" s="1">
        <f t="shared" si="0"/>
        <v>1.5999999999999943</v>
      </c>
      <c r="D12" s="44">
        <v>152.5</v>
      </c>
      <c r="E12" s="44">
        <v>150.9</v>
      </c>
      <c r="F12" s="33">
        <f t="shared" si="1"/>
        <v>1.0603048376408179E-2</v>
      </c>
      <c r="G12" s="11"/>
      <c r="H12" s="35" t="s">
        <v>41</v>
      </c>
      <c r="I12" s="1">
        <f>J12-K12</f>
        <v>2.1999999999999886</v>
      </c>
      <c r="J12" s="43">
        <v>180.85</v>
      </c>
      <c r="K12" s="43">
        <v>178.65</v>
      </c>
      <c r="L12" s="33">
        <f>I12/K12</f>
        <v>1.2314581584102931E-2</v>
      </c>
    </row>
    <row r="13" spans="1:12" x14ac:dyDescent="0.25">
      <c r="B13" s="6" t="s">
        <v>50</v>
      </c>
      <c r="C13" s="1">
        <f t="shared" ref="C13" si="4">D13-E13</f>
        <v>1.6500000000000057</v>
      </c>
      <c r="D13" s="44">
        <v>154.30000000000001</v>
      </c>
      <c r="E13" s="44">
        <v>152.65</v>
      </c>
      <c r="F13" s="33">
        <f t="shared" ref="F13" si="5">C13/E13</f>
        <v>1.080904028824111E-2</v>
      </c>
      <c r="G13" s="11"/>
      <c r="H13" s="35"/>
      <c r="I13" s="1"/>
      <c r="J13" s="43"/>
      <c r="K13" s="43"/>
      <c r="L13" s="33"/>
    </row>
    <row r="14" spans="1:12" x14ac:dyDescent="0.25">
      <c r="B14" s="50"/>
      <c r="C14" s="1"/>
      <c r="D14" s="47"/>
      <c r="E14" s="47"/>
      <c r="F14" s="33"/>
      <c r="G14" s="11"/>
      <c r="H14" s="19"/>
      <c r="I14" s="49"/>
      <c r="J14" s="27"/>
      <c r="K14" s="27"/>
      <c r="L14" s="33"/>
    </row>
    <row r="15" spans="1:12" x14ac:dyDescent="0.25">
      <c r="B15" s="6"/>
      <c r="C15" s="20"/>
      <c r="D15" s="10"/>
      <c r="E15" s="10"/>
      <c r="F15" s="11"/>
      <c r="G15" s="11"/>
      <c r="H15" s="19"/>
      <c r="I15" s="20"/>
      <c r="J15" s="27"/>
      <c r="K15" s="27"/>
      <c r="L15" s="11"/>
    </row>
    <row r="16" spans="1:12" x14ac:dyDescent="0.25">
      <c r="B16" s="12" t="s">
        <v>9</v>
      </c>
      <c r="C16" s="17"/>
      <c r="D16" s="12"/>
      <c r="E16" s="12"/>
      <c r="F16" s="12"/>
      <c r="G16" s="12"/>
      <c r="H16" s="3" t="s">
        <v>10</v>
      </c>
      <c r="I16" s="4"/>
      <c r="J16" s="4"/>
      <c r="K16" s="4"/>
      <c r="L16" s="5"/>
    </row>
    <row r="17" spans="2:12" x14ac:dyDescent="0.25">
      <c r="B17" s="6" t="s">
        <v>4</v>
      </c>
      <c r="C17" s="54" t="s">
        <v>5</v>
      </c>
      <c r="D17" s="54" t="s">
        <v>6</v>
      </c>
      <c r="E17" s="7" t="s">
        <v>7</v>
      </c>
      <c r="F17" s="7" t="s">
        <v>8</v>
      </c>
      <c r="G17" s="6"/>
      <c r="H17" s="6" t="s">
        <v>4</v>
      </c>
      <c r="I17" s="8" t="s">
        <v>5</v>
      </c>
      <c r="J17" s="8" t="s">
        <v>6</v>
      </c>
      <c r="K17" s="8" t="s">
        <v>7</v>
      </c>
      <c r="L17" s="9" t="s">
        <v>8</v>
      </c>
    </row>
    <row r="18" spans="2:12" x14ac:dyDescent="0.25">
      <c r="B18" s="6" t="s">
        <v>37</v>
      </c>
      <c r="C18" s="1">
        <f t="shared" ref="C18:C24" si="6">D18-E18</f>
        <v>1.25</v>
      </c>
      <c r="D18" s="44">
        <v>141.25</v>
      </c>
      <c r="E18" s="44">
        <v>140</v>
      </c>
      <c r="F18" s="33">
        <f t="shared" ref="F18:F22" si="7">C18/E18</f>
        <v>8.9285714285714281E-3</v>
      </c>
      <c r="G18" s="6"/>
      <c r="H18" s="35" t="s">
        <v>39</v>
      </c>
      <c r="I18" s="1">
        <f>J18-K18</f>
        <v>52</v>
      </c>
      <c r="J18" s="44">
        <v>2161</v>
      </c>
      <c r="K18" s="44">
        <v>2109</v>
      </c>
      <c r="L18" s="33">
        <f>I18/K18</f>
        <v>2.4656235182550973E-2</v>
      </c>
    </row>
    <row r="19" spans="2:12" x14ac:dyDescent="0.25">
      <c r="B19" s="6" t="s">
        <v>36</v>
      </c>
      <c r="C19" s="1">
        <f t="shared" si="6"/>
        <v>2.6700000000000159</v>
      </c>
      <c r="D19" s="44">
        <v>142.11000000000001</v>
      </c>
      <c r="E19" s="44">
        <v>139.44</v>
      </c>
      <c r="F19" s="33">
        <f t="shared" si="7"/>
        <v>1.9148020654044865E-2</v>
      </c>
      <c r="G19" s="6"/>
      <c r="H19" s="35" t="s">
        <v>49</v>
      </c>
      <c r="I19" s="1">
        <f>J19-K19</f>
        <v>47</v>
      </c>
      <c r="J19" s="44">
        <v>2186</v>
      </c>
      <c r="K19" s="44">
        <v>2139</v>
      </c>
      <c r="L19" s="33">
        <f>I19/K19</f>
        <v>2.1972884525479196E-2</v>
      </c>
    </row>
    <row r="20" spans="2:12" x14ac:dyDescent="0.25">
      <c r="B20" s="6" t="s">
        <v>30</v>
      </c>
      <c r="C20" s="1">
        <f t="shared" si="6"/>
        <v>2.6100000000000136</v>
      </c>
      <c r="D20" s="44">
        <v>139.03</v>
      </c>
      <c r="E20" s="44">
        <v>136.41999999999999</v>
      </c>
      <c r="F20" s="33">
        <f t="shared" si="7"/>
        <v>1.9132092068611741E-2</v>
      </c>
      <c r="G20" s="6"/>
      <c r="H20" s="50"/>
      <c r="I20" s="1"/>
      <c r="J20" s="44"/>
      <c r="K20" s="44"/>
      <c r="L20" s="33"/>
    </row>
    <row r="21" spans="2:12" s="2" customFormat="1" x14ac:dyDescent="0.25">
      <c r="B21" s="6" t="s">
        <v>45</v>
      </c>
      <c r="C21" s="1">
        <f t="shared" si="6"/>
        <v>2.6700000000000159</v>
      </c>
      <c r="D21" s="44">
        <v>140.05000000000001</v>
      </c>
      <c r="E21" s="44">
        <v>137.38</v>
      </c>
      <c r="F21" s="33">
        <f t="shared" si="7"/>
        <v>1.9435143397874624E-2</v>
      </c>
      <c r="G21" s="6"/>
      <c r="H21" s="35"/>
      <c r="I21" s="45"/>
      <c r="J21" s="31"/>
      <c r="K21" s="27"/>
      <c r="L21" s="28"/>
    </row>
    <row r="22" spans="2:12" x14ac:dyDescent="0.25">
      <c r="B22" s="6" t="s">
        <v>51</v>
      </c>
      <c r="C22" s="1">
        <f t="shared" si="6"/>
        <v>2.7199999999999989</v>
      </c>
      <c r="D22" s="44">
        <v>140.96</v>
      </c>
      <c r="E22" s="44">
        <v>138.24</v>
      </c>
      <c r="F22" s="33">
        <f t="shared" si="7"/>
        <v>1.9675925925925916E-2</v>
      </c>
      <c r="G22" s="6"/>
      <c r="H22" s="12" t="s">
        <v>11</v>
      </c>
      <c r="I22" s="18"/>
      <c r="J22" s="13"/>
      <c r="K22" s="13"/>
      <c r="L22" s="14"/>
    </row>
    <row r="23" spans="2:12" x14ac:dyDescent="0.25">
      <c r="B23" s="6" t="s">
        <v>38</v>
      </c>
      <c r="C23" s="1">
        <f t="shared" si="6"/>
        <v>2.9000000000000057</v>
      </c>
      <c r="D23" s="44">
        <v>143.6</v>
      </c>
      <c r="E23" s="44">
        <v>140.69999999999999</v>
      </c>
      <c r="F23" s="33">
        <f>C23/E23</f>
        <v>2.061122956645349E-2</v>
      </c>
      <c r="G23" s="6"/>
      <c r="H23" s="6" t="s">
        <v>4</v>
      </c>
      <c r="I23" s="8" t="s">
        <v>5</v>
      </c>
      <c r="J23" s="8" t="s">
        <v>6</v>
      </c>
      <c r="K23" s="8" t="s">
        <v>7</v>
      </c>
      <c r="L23" s="9" t="s">
        <v>8</v>
      </c>
    </row>
    <row r="24" spans="2:12" x14ac:dyDescent="0.25">
      <c r="B24" s="6" t="s">
        <v>46</v>
      </c>
      <c r="C24" s="1">
        <f t="shared" si="6"/>
        <v>2.9000000000000057</v>
      </c>
      <c r="D24" s="44">
        <v>143.79</v>
      </c>
      <c r="E24" s="44">
        <v>140.88999999999999</v>
      </c>
      <c r="F24" s="33">
        <f>C24/E24</f>
        <v>2.0583433884590857E-2</v>
      </c>
      <c r="G24" s="6"/>
      <c r="H24" s="35" t="s">
        <v>35</v>
      </c>
      <c r="I24" s="1">
        <f>J24-K24</f>
        <v>0.60999999999999943</v>
      </c>
      <c r="J24" s="44">
        <v>28.45</v>
      </c>
      <c r="K24" s="44">
        <v>27.84</v>
      </c>
      <c r="L24" s="33">
        <f>I24/K24</f>
        <v>2.1910919540229865E-2</v>
      </c>
    </row>
    <row r="25" spans="2:12" x14ac:dyDescent="0.25">
      <c r="B25" s="6"/>
      <c r="C25" s="51"/>
      <c r="D25" s="44"/>
      <c r="E25" s="44"/>
      <c r="F25" s="33"/>
      <c r="G25" s="6"/>
      <c r="H25" s="35" t="s">
        <v>43</v>
      </c>
      <c r="I25" s="1">
        <f>J25-K25</f>
        <v>0.47000000000000242</v>
      </c>
      <c r="J25" s="44">
        <v>27.76</v>
      </c>
      <c r="K25" s="44">
        <v>27.29</v>
      </c>
      <c r="L25" s="33">
        <f>I25/K25</f>
        <v>1.7222425796995327E-2</v>
      </c>
    </row>
    <row r="26" spans="2:12" x14ac:dyDescent="0.25">
      <c r="B26" s="6"/>
      <c r="C26" s="21"/>
      <c r="D26" s="26"/>
      <c r="E26" s="26"/>
      <c r="F26" s="11"/>
      <c r="G26" s="6"/>
      <c r="H26" s="35" t="s">
        <v>52</v>
      </c>
      <c r="I26" s="1">
        <f>J26-K26</f>
        <v>0.48000000000000043</v>
      </c>
      <c r="J26" s="44">
        <v>28.54</v>
      </c>
      <c r="K26" s="44">
        <v>28.06</v>
      </c>
      <c r="L26" s="33">
        <f>I26/K26</f>
        <v>1.710620099786174E-2</v>
      </c>
    </row>
    <row r="27" spans="2:12" x14ac:dyDescent="0.25">
      <c r="B27" s="6"/>
      <c r="C27" s="16"/>
      <c r="D27" s="6"/>
      <c r="E27" s="6"/>
      <c r="F27" s="6"/>
      <c r="G27" s="6"/>
      <c r="H27" s="6"/>
      <c r="I27" s="15"/>
      <c r="J27" s="31"/>
      <c r="K27" s="10"/>
      <c r="L27" s="11"/>
    </row>
    <row r="28" spans="2:12" x14ac:dyDescent="0.25">
      <c r="B28" s="12" t="s">
        <v>12</v>
      </c>
      <c r="C28" s="17"/>
      <c r="D28" s="12"/>
      <c r="E28" s="12"/>
      <c r="F28" s="12"/>
      <c r="G28" s="12"/>
      <c r="H28" s="12" t="s">
        <v>13</v>
      </c>
      <c r="I28" s="18"/>
      <c r="J28" s="13"/>
      <c r="K28" s="13"/>
      <c r="L28" s="14"/>
    </row>
    <row r="29" spans="2:12" x14ac:dyDescent="0.25">
      <c r="B29" s="6" t="s">
        <v>4</v>
      </c>
      <c r="C29" s="8" t="s">
        <v>5</v>
      </c>
      <c r="D29" s="8" t="s">
        <v>6</v>
      </c>
      <c r="E29" s="7" t="s">
        <v>7</v>
      </c>
      <c r="F29" s="9" t="s">
        <v>8</v>
      </c>
      <c r="G29" s="6"/>
      <c r="H29" s="6" t="s">
        <v>14</v>
      </c>
      <c r="I29" s="1">
        <f>J29-K29</f>
        <v>454.61000000000058</v>
      </c>
      <c r="J29" s="31">
        <v>64308.38</v>
      </c>
      <c r="K29" s="31">
        <v>63853.77</v>
      </c>
      <c r="L29" s="33">
        <f>I29/K29</f>
        <v>7.119548305448537E-3</v>
      </c>
    </row>
    <row r="30" spans="2:12" x14ac:dyDescent="0.25">
      <c r="B30" s="35" t="s">
        <v>34</v>
      </c>
      <c r="C30" s="1">
        <f t="shared" ref="C30:C32" si="8">D30-E30</f>
        <v>-8.9999999999999858E-2</v>
      </c>
      <c r="D30" s="44">
        <v>21.42</v>
      </c>
      <c r="E30" s="44">
        <v>21.51</v>
      </c>
      <c r="F30" s="33">
        <f>C30/E30</f>
        <v>-4.1841004184100345E-3</v>
      </c>
      <c r="G30" s="6"/>
      <c r="H30" s="30" t="s">
        <v>15</v>
      </c>
      <c r="I30" s="53">
        <f>J30-K30</f>
        <v>2.2999999999999687E-2</v>
      </c>
      <c r="J30" s="42">
        <v>3.1309999999999998</v>
      </c>
      <c r="K30" s="42">
        <v>3.1080000000000001</v>
      </c>
      <c r="L30" s="33">
        <f>I30/K30</f>
        <v>7.400257400257299E-3</v>
      </c>
    </row>
    <row r="31" spans="2:12" x14ac:dyDescent="0.25">
      <c r="B31" s="35" t="s">
        <v>42</v>
      </c>
      <c r="C31" s="1">
        <f t="shared" si="8"/>
        <v>-9.9999999999997868E-2</v>
      </c>
      <c r="D31" s="44">
        <v>21.64</v>
      </c>
      <c r="E31" s="44">
        <v>21.74</v>
      </c>
      <c r="F31" s="33">
        <f>C31/E31</f>
        <v>-4.5998160073596082E-3</v>
      </c>
      <c r="G31" s="6"/>
      <c r="H31" s="32" t="s">
        <v>16</v>
      </c>
      <c r="I31" s="1">
        <f>J31-K31</f>
        <v>-45.740000000001601</v>
      </c>
      <c r="J31" s="31">
        <v>20550.98</v>
      </c>
      <c r="K31" s="31">
        <v>20596.72</v>
      </c>
      <c r="L31" s="33">
        <f>I31/K31</f>
        <v>-2.2207419433774699E-3</v>
      </c>
    </row>
    <row r="32" spans="2:12" x14ac:dyDescent="0.25">
      <c r="B32" s="35" t="s">
        <v>48</v>
      </c>
      <c r="C32" s="1">
        <f t="shared" si="8"/>
        <v>-0.12999999999999901</v>
      </c>
      <c r="D32" s="44">
        <v>21.41</v>
      </c>
      <c r="E32" s="44">
        <v>21.54</v>
      </c>
      <c r="F32" s="33">
        <f>C32/E32</f>
        <v>-6.0352831940575216E-3</v>
      </c>
      <c r="G32" s="6"/>
      <c r="H32" s="19" t="s">
        <v>17</v>
      </c>
      <c r="I32" s="15"/>
      <c r="J32" s="29"/>
      <c r="K32" s="29"/>
      <c r="L32" s="11"/>
    </row>
    <row r="33" spans="2:12" x14ac:dyDescent="0.25">
      <c r="B33" s="19"/>
      <c r="C33" s="20"/>
      <c r="D33" s="23"/>
      <c r="E33" s="23"/>
      <c r="F33" s="11"/>
      <c r="G33" s="6"/>
      <c r="H33" s="6"/>
      <c r="I33" s="15"/>
      <c r="J33" s="10"/>
      <c r="K33" s="27"/>
      <c r="L33" s="11"/>
    </row>
    <row r="34" spans="2:12" x14ac:dyDescent="0.25">
      <c r="B34" s="3" t="s">
        <v>18</v>
      </c>
      <c r="C34" s="3"/>
      <c r="D34" s="3"/>
      <c r="E34" s="3"/>
      <c r="F34" s="3"/>
      <c r="G34" s="3"/>
      <c r="H34" s="3" t="s">
        <v>19</v>
      </c>
      <c r="I34" s="4"/>
      <c r="J34" s="4"/>
      <c r="K34" s="4"/>
      <c r="L34" s="5"/>
    </row>
    <row r="35" spans="2:12" x14ac:dyDescent="0.25">
      <c r="B35" s="35" t="s">
        <v>53</v>
      </c>
      <c r="C35" s="52">
        <v>8.6400000000000005E-2</v>
      </c>
      <c r="D35" s="22"/>
      <c r="E35" s="43">
        <v>4.4000000000000004</v>
      </c>
      <c r="F35" s="27"/>
      <c r="G35" s="2"/>
      <c r="H35" s="35" t="s">
        <v>56</v>
      </c>
      <c r="I35" s="25">
        <v>-5.4100000000000002E-2</v>
      </c>
      <c r="J35" s="24"/>
      <c r="K35" s="43">
        <v>17.989999999999998</v>
      </c>
      <c r="L35" s="2"/>
    </row>
    <row r="36" spans="2:12" x14ac:dyDescent="0.25">
      <c r="B36" s="35" t="s">
        <v>54</v>
      </c>
      <c r="C36" s="34">
        <v>4.0800000000000003E-2</v>
      </c>
      <c r="D36" s="22"/>
      <c r="E36" s="43">
        <v>10.19</v>
      </c>
      <c r="F36" s="27"/>
      <c r="G36" s="2"/>
      <c r="H36" s="35" t="s">
        <v>58</v>
      </c>
      <c r="I36" s="25">
        <v>-3.7100000000000001E-2</v>
      </c>
      <c r="J36" s="24"/>
      <c r="K36" s="43">
        <v>13.72</v>
      </c>
      <c r="L36" s="2"/>
    </row>
    <row r="37" spans="2:12" x14ac:dyDescent="0.25">
      <c r="B37" s="35" t="s">
        <v>55</v>
      </c>
      <c r="C37" s="34">
        <v>3.7900000000000003E-2</v>
      </c>
      <c r="D37" s="22"/>
      <c r="E37" s="43">
        <v>60.2</v>
      </c>
      <c r="F37" s="27"/>
      <c r="G37" s="2"/>
      <c r="H37" s="35" t="s">
        <v>57</v>
      </c>
      <c r="I37" s="25">
        <v>-2.6200000000000001E-2</v>
      </c>
      <c r="J37" s="24"/>
      <c r="K37" s="43">
        <v>27.1</v>
      </c>
      <c r="L37" s="2"/>
    </row>
    <row r="38" spans="2:12" x14ac:dyDescent="0.25">
      <c r="H38" s="35"/>
      <c r="K38" s="43"/>
    </row>
    <row r="39" spans="2:12" x14ac:dyDescent="0.25">
      <c r="H39" s="35"/>
    </row>
    <row r="40" spans="2:12" x14ac:dyDescent="0.25">
      <c r="H40" s="35"/>
    </row>
  </sheetData>
  <mergeCells count="1">
    <mergeCell ref="C3:D3"/>
  </mergeCells>
  <pageMargins left="0.25" right="0.25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6"/>
  <sheetViews>
    <sheetView topLeftCell="A10" workbookViewId="0">
      <selection activeCell="D14" sqref="D14"/>
    </sheetView>
  </sheetViews>
  <sheetFormatPr defaultRowHeight="15" x14ac:dyDescent="0.25"/>
  <cols>
    <col min="2" max="2" width="15.42578125" customWidth="1"/>
    <col min="4" max="5" width="10.140625" customWidth="1"/>
    <col min="15" max="15" width="15" customWidth="1"/>
    <col min="18" max="18" width="19" customWidth="1"/>
  </cols>
  <sheetData>
    <row r="2" spans="2:18" x14ac:dyDescent="0.25">
      <c r="B2">
        <v>36</v>
      </c>
      <c r="C2">
        <v>3551.5</v>
      </c>
    </row>
    <row r="3" spans="2:18" x14ac:dyDescent="0.25">
      <c r="B3" s="38">
        <v>7</v>
      </c>
      <c r="C3">
        <v>3551</v>
      </c>
      <c r="O3" s="2">
        <v>3551.4186</v>
      </c>
    </row>
    <row r="4" spans="2:18" x14ac:dyDescent="0.25">
      <c r="B4">
        <f>B2+B3</f>
        <v>43</v>
      </c>
      <c r="C4">
        <f>MEDIAN(C2:C3)</f>
        <v>3551.25</v>
      </c>
      <c r="K4">
        <v>20</v>
      </c>
    </row>
    <row r="5" spans="2:18" x14ac:dyDescent="0.25">
      <c r="C5" s="2">
        <v>3551.4186</v>
      </c>
      <c r="E5">
        <v>3551.4186</v>
      </c>
      <c r="P5" s="40" t="s">
        <v>25</v>
      </c>
      <c r="Q5" s="40" t="s">
        <v>26</v>
      </c>
    </row>
    <row r="6" spans="2:18" x14ac:dyDescent="0.25">
      <c r="H6">
        <v>29335511</v>
      </c>
      <c r="P6" s="40">
        <v>17</v>
      </c>
      <c r="Q6" s="40">
        <v>19</v>
      </c>
    </row>
    <row r="7" spans="2:18" x14ac:dyDescent="0.25">
      <c r="P7" s="40">
        <v>8</v>
      </c>
      <c r="Q7" s="41">
        <v>9</v>
      </c>
      <c r="R7" s="40" t="s">
        <v>24</v>
      </c>
    </row>
    <row r="9" spans="2:18" x14ac:dyDescent="0.25">
      <c r="O9" s="39" t="s">
        <v>23</v>
      </c>
      <c r="P9" s="3">
        <f>O3-Q7</f>
        <v>3542.4186</v>
      </c>
    </row>
    <row r="10" spans="2:18" x14ac:dyDescent="0.25">
      <c r="D10" t="s">
        <v>22</v>
      </c>
      <c r="E10">
        <v>3.5301999999999998</v>
      </c>
    </row>
    <row r="14" spans="2:18" x14ac:dyDescent="0.25">
      <c r="B14" s="48">
        <v>3500000000</v>
      </c>
    </row>
    <row r="15" spans="2:18" x14ac:dyDescent="0.25">
      <c r="B15" s="48">
        <v>2225</v>
      </c>
    </row>
    <row r="16" spans="2:18" x14ac:dyDescent="0.25">
      <c r="B16">
        <f>B15*B14</f>
        <v>7787500000000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Meyre Freitas</dc:creator>
  <cp:lastModifiedBy>Victor Xavier Machado</cp:lastModifiedBy>
  <cp:lastPrinted>2017-03-27T12:52:39Z</cp:lastPrinted>
  <dcterms:created xsi:type="dcterms:W3CDTF">2016-02-26T18:47:33Z</dcterms:created>
  <dcterms:modified xsi:type="dcterms:W3CDTF">2017-03-28T12:39:58Z</dcterms:modified>
</cp:coreProperties>
</file>